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7350" windowWidth="28830" windowHeight="72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Foglio1!$A$1:$K$86</definedName>
  </definedNames>
  <calcPr calcId="145621"/>
</workbook>
</file>

<file path=xl/calcChain.xml><?xml version="1.0" encoding="utf-8"?>
<calcChain xmlns="http://schemas.openxmlformats.org/spreadsheetml/2006/main">
  <c r="K66" i="1" l="1"/>
  <c r="K68" i="1" s="1"/>
  <c r="K29" i="1" l="1"/>
  <c r="K20" i="1"/>
  <c r="K31" i="1" s="1"/>
  <c r="K35" i="1" s="1"/>
  <c r="K36" i="1" l="1"/>
  <c r="K40" i="1" s="1"/>
  <c r="K44" i="1" s="1"/>
  <c r="K55" i="1" s="1"/>
  <c r="K72" i="1" s="1"/>
  <c r="H77" i="1" l="1"/>
</calcChain>
</file>

<file path=xl/sharedStrings.xml><?xml version="1.0" encoding="utf-8"?>
<sst xmlns="http://schemas.openxmlformats.org/spreadsheetml/2006/main" count="128" uniqueCount="87">
  <si>
    <t>Data presentazione domanda:</t>
  </si>
  <si>
    <t>Dati catastali area o edificio:</t>
  </si>
  <si>
    <t>Costo di costruzione:</t>
  </si>
  <si>
    <t>Prezzo iniziale di vendita:</t>
  </si>
  <si>
    <t xml:space="preserve">Concessionario: </t>
  </si>
  <si>
    <t>Valore risultante dai trasferimenti di proprietà dell'ultimo quinquennio (accertato dai competenti uffici finanziari ai fini dell'imposizione fiscale)</t>
  </si>
  <si>
    <t>€</t>
  </si>
  <si>
    <t>Superficie complessiva</t>
  </si>
  <si>
    <t>mq</t>
  </si>
  <si>
    <t>PROSPETTO PER ATTO UNILATERALE D'OBBLIGO</t>
  </si>
  <si>
    <t xml:space="preserve">riferimento attuale art. 18 D.P.R. 6 giugno 2001, n. 380 
(nessuna convenzione - tipo approvata dalla RAS ai sensi del DPR 380/2001)
</t>
  </si>
  <si>
    <t>Cu = C't + C''t</t>
  </si>
  <si>
    <t>(Schema di convenzione approvato con D.Ass. EE.LL.FF.U. 31 gennaio 1978, n. 72-U)</t>
  </si>
  <si>
    <t>decrento &gt; 1%</t>
  </si>
  <si>
    <t>Comune classificato di Pianura Interna</t>
  </si>
  <si>
    <t>Zona C (PUC2005 vigente), uso Residenza</t>
  </si>
  <si>
    <t>Comune di classe II, indice fabbricabilità territoriale 0,5&lt;It&lt;1,0</t>
  </si>
  <si>
    <t>Comune di classe II</t>
  </si>
  <si>
    <t>Costo urbanizzazioni</t>
  </si>
  <si>
    <t>mc</t>
  </si>
  <si>
    <t>Volume progetto</t>
  </si>
  <si>
    <t>Sottotetto</t>
  </si>
  <si>
    <t>Costo totale urbanizzazione primaria e secondaria</t>
  </si>
  <si>
    <t>£</t>
  </si>
  <si>
    <t xml:space="preserve">€ </t>
  </si>
  <si>
    <t>Indice di rivalutazione dal Gen-1978 al feb-2015 (ultimo)</t>
  </si>
  <si>
    <t>Costo rivalutato</t>
  </si>
  <si>
    <t>Formule e tabella di cui al D.Ass. EE.LL.FF.UU. 31 gennaio 1978, n. 70-U</t>
  </si>
  <si>
    <t>Costo di costruzione base:</t>
  </si>
  <si>
    <t>Indice di rivalutazione dal Giu-1990 (D.M.) al feb-2015 (ultimo)</t>
  </si>
  <si>
    <t>Prezzo iniziale massimo unitario di vendita:</t>
  </si>
  <si>
    <t>€ / mq</t>
  </si>
  <si>
    <t>Superficie coperta comprensiva di tutti i muri per l'intero spessore (non superficie commerciale, né superficie utile</t>
  </si>
  <si>
    <t>Durata di validità della convenzione non superiore a 30 e non inferiore a 25 anni.</t>
  </si>
  <si>
    <t>Fonte dati di rivalutazione: Indice ISTAT provinciale sino al 2010, nazionale dopo il 2010;</t>
  </si>
  <si>
    <t>Valore da rivalutarsi in base all'indice ISTAT con periodicità non inferiore al biennio (art. 5 conv.tipo: nessuna rivalutazione ammessa per i primi 5 anni, 1% annuo dal 6° in poi)</t>
  </si>
  <si>
    <t>Costo opere di urbanizzazione primaria</t>
  </si>
  <si>
    <t xml:space="preserve">C't  = </t>
  </si>
  <si>
    <t xml:space="preserve">Cbase </t>
  </si>
  <si>
    <t xml:space="preserve">x </t>
  </si>
  <si>
    <t xml:space="preserve">Pd </t>
  </si>
  <si>
    <t xml:space="preserve">Pg </t>
  </si>
  <si>
    <t xml:space="preserve">Pz </t>
  </si>
  <si>
    <t>P'</t>
  </si>
  <si>
    <t>(Parametro demografico)</t>
  </si>
  <si>
    <t>Tab.B3</t>
  </si>
  <si>
    <t>(art. 5)</t>
  </si>
  <si>
    <t>Tab.B4</t>
  </si>
  <si>
    <t>Tab.B5</t>
  </si>
  <si>
    <t>Tab.B1</t>
  </si>
  <si>
    <t>(Parametro geografico)</t>
  </si>
  <si>
    <t>(Parametro destinazione zona e uso)</t>
  </si>
  <si>
    <t>(Parametro opere urbanizzazione primaria)</t>
  </si>
  <si>
    <t>Costo opere di urbanizzazione secondaria</t>
  </si>
  <si>
    <t xml:space="preserve">C''t  = </t>
  </si>
  <si>
    <t>P''</t>
  </si>
  <si>
    <t>(Parametro opere urbanizzazione secondaria)</t>
  </si>
  <si>
    <t>Tab.B2</t>
  </si>
  <si>
    <t>£/mc</t>
  </si>
  <si>
    <t>fonte [www.rivaluta.it]</t>
  </si>
  <si>
    <t>da tabelle ISTAT</t>
  </si>
  <si>
    <t>di cui alla Convenzione - tipo per gli interventi di edilizia abitativa 
ai sensi degli articoli 7 e 8 delle legge 28 gennaio 1977, n. 10</t>
  </si>
  <si>
    <t>(Nessuna Deliberazione RAS sul costo di urbanizzazione; 
sono stati utilizzati gli oneri di urbanizzazione determinati per il progetto sopra indicato)</t>
  </si>
  <si>
    <t>-</t>
  </si>
  <si>
    <t>X</t>
  </si>
  <si>
    <t>Valore in funzione del costo delle urbanizzazioni</t>
  </si>
  <si>
    <t>Art. 2 convenzione - tipo approvata con D.Ass. EE.LL.FF.U. 31 gennaio 1978, n. 72-U): 
Dato non disponibile (nessuna vendita nell'ultimo quinquennio)</t>
  </si>
  <si>
    <t>Coefficiente 
"Costo area : Costo urbanizzazioni"</t>
  </si>
  <si>
    <t>Valore max 20% (DPR 380/2001 art. 18 c. 2)</t>
  </si>
  <si>
    <t xml:space="preserve"> Il valore applicato a Gonnesa è  pari al 16% del costo di costruzione (Delibera n. __ del ____ o D.Ass. n. __ del ____)</t>
  </si>
  <si>
    <t>D.M. 20 giugno 1990</t>
  </si>
  <si>
    <t>£/mq</t>
  </si>
  <si>
    <t>€/mq</t>
  </si>
  <si>
    <t xml:space="preserve">Costo di costruzione per il progetto </t>
  </si>
  <si>
    <t>A. Costo urbanizzazioni primarie e secondarie</t>
  </si>
  <si>
    <t>A</t>
  </si>
  <si>
    <t>B</t>
  </si>
  <si>
    <t>C</t>
  </si>
  <si>
    <t>D</t>
  </si>
  <si>
    <t>Pv = A + B + C + D</t>
  </si>
  <si>
    <t>B. Costo area:</t>
  </si>
  <si>
    <t>C. Costo di costruzione:</t>
  </si>
  <si>
    <t>D. Iva:</t>
  </si>
  <si>
    <t>----</t>
  </si>
  <si>
    <t>prot. ---- del ----</t>
  </si>
  <si>
    <t>Foglio --- mappale ---</t>
  </si>
  <si>
    <r>
      <rPr>
        <sz val="18"/>
        <color theme="1"/>
        <rFont val="Times New Roman"/>
        <family val="1"/>
      </rPr>
      <t>COMUNE DI GONNESA</t>
    </r>
    <r>
      <rPr>
        <sz val="11"/>
        <color theme="1"/>
        <rFont val="Times New Roman"/>
        <family val="1"/>
      </rPr>
      <t xml:space="preserve">
 UFFICIO  URBANISTICA
</t>
    </r>
    <r>
      <rPr>
        <sz val="8"/>
        <color theme="1"/>
        <rFont val="Times New Roman"/>
        <family val="1"/>
      </rPr>
      <t xml:space="preserve">VIA SANT' ANDREA - 09010 GONNESA (CI) 
Tel. 0781 4680306-308 – FAX 0781 4680309
mail: </t>
    </r>
    <r>
      <rPr>
        <u/>
        <sz val="8"/>
        <color rgb="FF0000FF"/>
        <rFont val="Times New Roman"/>
        <family val="1"/>
      </rPr>
      <t>urbanistica@comune.gonnesa.ca.it</t>
    </r>
    <r>
      <rPr>
        <sz val="8"/>
        <color theme="1"/>
        <rFont val="Times New Roman"/>
        <family val="1"/>
      </rPr>
      <t xml:space="preserve"> - </t>
    </r>
    <r>
      <rPr>
        <u/>
        <sz val="8"/>
        <color rgb="FF0000FF"/>
        <rFont val="Times New Roman"/>
        <family val="1"/>
      </rPr>
      <t>utc@comune.gonnesa.ca.it</t>
    </r>
    <r>
      <rPr>
        <sz val="8"/>
        <color theme="1"/>
        <rFont val="Times New Roman"/>
        <family val="1"/>
      </rPr>
      <t xml:space="preserve">
</t>
    </r>
    <r>
      <rPr>
        <sz val="11"/>
        <color theme="1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</si>
</sst>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Verdana"/>
      <family val="2"/>
    </font>
    <font>
      <b/>
      <sz val="11"/>
      <color theme="1"/>
      <name val="Verdana"/>
      <family val="2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8"/>
      <color theme="1"/>
      <name val="Times New Roman"/>
      <family val="1"/>
    </font>
    <font>
      <u/>
      <sz val="8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 wrapText="1"/>
    </xf>
    <xf numFmtId="0" fontId="7" fillId="0" borderId="0" xfId="0" applyFont="1" applyAlignment="1"/>
    <xf numFmtId="0" fontId="0" fillId="0" borderId="0" xfId="0" applyAlignment="1">
      <alignment horizontal="center" wrapText="1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8" xfId="0" applyBorder="1"/>
    <xf numFmtId="0" fontId="2" fillId="3" borderId="0" xfId="0" applyFont="1" applyFill="1" applyBorder="1" applyAlignment="1">
      <alignment horizontal="center"/>
    </xf>
    <xf numFmtId="2" fontId="2" fillId="3" borderId="9" xfId="0" applyNumberFormat="1" applyFont="1" applyFill="1" applyBorder="1"/>
    <xf numFmtId="0" fontId="4" fillId="0" borderId="8" xfId="0" applyFont="1" applyBorder="1" applyAlignment="1"/>
    <xf numFmtId="0" fontId="4" fillId="0" borderId="0" xfId="0" applyFont="1" applyBorder="1" applyAlignment="1"/>
    <xf numFmtId="9" fontId="8" fillId="0" borderId="0" xfId="0" applyNumberFormat="1" applyFont="1" applyBorder="1" applyAlignment="1"/>
    <xf numFmtId="44" fontId="2" fillId="3" borderId="0" xfId="1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44" fontId="0" fillId="2" borderId="1" xfId="0" applyNumberFormat="1" applyFont="1" applyFill="1" applyBorder="1" applyAlignment="1"/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8" xfId="0" applyFont="1" applyBorder="1"/>
    <xf numFmtId="44" fontId="0" fillId="0" borderId="0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horizontal="center" vertical="justify" wrapText="1"/>
    </xf>
    <xf numFmtId="14" fontId="6" fillId="0" borderId="0" xfId="0" applyNumberFormat="1" applyFont="1" applyBorder="1" applyAlignment="1">
      <alignment horizontal="center" vertical="justify" wrapText="1"/>
    </xf>
    <xf numFmtId="2" fontId="0" fillId="0" borderId="9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9" xfId="0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9" fontId="8" fillId="0" borderId="9" xfId="0" applyNumberFormat="1" applyFont="1" applyBorder="1" applyAlignment="1">
      <alignment horizontal="center" vertical="center"/>
    </xf>
    <xf numFmtId="44" fontId="2" fillId="3" borderId="9" xfId="0" applyNumberFormat="1" applyFont="1" applyFill="1" applyBorder="1" applyAlignment="1">
      <alignment horizontal="center" wrapText="1"/>
    </xf>
    <xf numFmtId="44" fontId="0" fillId="3" borderId="3" xfId="1" applyFont="1" applyFill="1" applyBorder="1" applyAlignment="1">
      <alignment vertical="center"/>
    </xf>
    <xf numFmtId="0" fontId="2" fillId="3" borderId="3" xfId="0" applyFont="1" applyFill="1" applyBorder="1" applyAlignment="1">
      <alignment horizontal="right" vertical="center"/>
    </xf>
    <xf numFmtId="2" fontId="2" fillId="3" borderId="4" xfId="1" applyNumberFormat="1" applyFont="1" applyFill="1" applyBorder="1" applyAlignment="1">
      <alignment vertical="center"/>
    </xf>
    <xf numFmtId="14" fontId="6" fillId="0" borderId="6" xfId="0" applyNumberFormat="1" applyFont="1" applyBorder="1" applyAlignment="1">
      <alignment horizontal="center" vertical="justify" wrapText="1"/>
    </xf>
    <xf numFmtId="0" fontId="6" fillId="0" borderId="6" xfId="0" applyFont="1" applyBorder="1" applyAlignment="1">
      <alignment horizontal="center" vertical="justify" wrapText="1"/>
    </xf>
    <xf numFmtId="2" fontId="0" fillId="0" borderId="7" xfId="0" applyNumberFormat="1" applyBorder="1" applyAlignment="1">
      <alignment horizontal="right"/>
    </xf>
    <xf numFmtId="0" fontId="0" fillId="0" borderId="0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top" wrapText="1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3" borderId="8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8" xfId="0" applyBorder="1" applyAlignment="1">
      <alignment horizontal="center" vertical="top" wrapText="1"/>
    </xf>
    <xf numFmtId="14" fontId="0" fillId="0" borderId="0" xfId="0" applyNumberFormat="1" applyBorder="1" applyAlignment="1">
      <alignment horizontal="center" vertical="top" wrapText="1"/>
    </xf>
    <xf numFmtId="14" fontId="0" fillId="0" borderId="9" xfId="0" applyNumberFormat="1" applyBorder="1" applyAlignment="1">
      <alignment horizontal="center" vertical="top" wrapTex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justify" wrapText="1"/>
    </xf>
    <xf numFmtId="0" fontId="11" fillId="2" borderId="3" xfId="0" applyFont="1" applyFill="1" applyBorder="1" applyAlignment="1">
      <alignment horizontal="center" vertical="justify" wrapText="1"/>
    </xf>
    <xf numFmtId="0" fontId="11" fillId="2" borderId="4" xfId="0" applyFont="1" applyFill="1" applyBorder="1" applyAlignment="1">
      <alignment horizontal="center" vertical="justify" wrapText="1"/>
    </xf>
    <xf numFmtId="0" fontId="11" fillId="2" borderId="8" xfId="0" applyFont="1" applyFill="1" applyBorder="1" applyAlignment="1">
      <alignment horizontal="center" vertical="justify" wrapText="1"/>
    </xf>
    <xf numFmtId="0" fontId="11" fillId="2" borderId="0" xfId="0" applyFont="1" applyFill="1" applyBorder="1" applyAlignment="1">
      <alignment horizontal="center" vertical="justify" wrapText="1"/>
    </xf>
    <xf numFmtId="0" fontId="11" fillId="2" borderId="9" xfId="0" applyFont="1" applyFill="1" applyBorder="1" applyAlignment="1">
      <alignment horizontal="center" vertical="justify" wrapText="1"/>
    </xf>
    <xf numFmtId="0" fontId="0" fillId="0" borderId="0" xfId="0" quotePrefix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wrapText="1"/>
    </xf>
    <xf numFmtId="14" fontId="0" fillId="0" borderId="9" xfId="0" applyNumberFormat="1" applyBorder="1" applyAlignment="1">
      <alignment horizontal="center" wrapText="1"/>
    </xf>
    <xf numFmtId="44" fontId="0" fillId="0" borderId="0" xfId="1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wrapText="1"/>
    </xf>
    <xf numFmtId="14" fontId="6" fillId="0" borderId="0" xfId="0" applyNumberFormat="1" applyFont="1" applyBorder="1" applyAlignment="1">
      <alignment horizontal="center" vertical="justify" wrapText="1"/>
    </xf>
    <xf numFmtId="0" fontId="6" fillId="0" borderId="0" xfId="0" applyFont="1" applyBorder="1" applyAlignment="1">
      <alignment horizontal="center" vertical="justify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1</xdr:row>
      <xdr:rowOff>190500</xdr:rowOff>
    </xdr:from>
    <xdr:to>
      <xdr:col>1</xdr:col>
      <xdr:colOff>139700</xdr:colOff>
      <xdr:row>1</xdr:row>
      <xdr:rowOff>664210</xdr:rowOff>
    </xdr:to>
    <xdr:pic>
      <xdr:nvPicPr>
        <xdr:cNvPr id="2" name="Immagine 1" descr="Stemma colori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4109"/>
        <a:stretch>
          <a:fillRect/>
        </a:stretch>
      </xdr:blipFill>
      <xdr:spPr bwMode="auto">
        <a:xfrm>
          <a:off x="33618" y="381000"/>
          <a:ext cx="711200" cy="4737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119056</xdr:colOff>
      <xdr:row>1</xdr:row>
      <xdr:rowOff>190500</xdr:rowOff>
    </xdr:from>
    <xdr:to>
      <xdr:col>10</xdr:col>
      <xdr:colOff>830256</xdr:colOff>
      <xdr:row>1</xdr:row>
      <xdr:rowOff>664210</xdr:rowOff>
    </xdr:to>
    <xdr:pic>
      <xdr:nvPicPr>
        <xdr:cNvPr id="3" name="Immagine 2" descr="Stemma colori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4109"/>
        <a:stretch>
          <a:fillRect/>
        </a:stretch>
      </xdr:blipFill>
      <xdr:spPr bwMode="auto">
        <a:xfrm>
          <a:off x="7391674" y="381000"/>
          <a:ext cx="711200" cy="473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6"/>
  <sheetViews>
    <sheetView tabSelected="1" view="pageBreakPreview" zoomScale="85" zoomScaleNormal="55" zoomScaleSheetLayoutView="85" workbookViewId="0">
      <selection activeCell="N7" sqref="N7"/>
    </sheetView>
  </sheetViews>
  <sheetFormatPr defaultRowHeight="15" x14ac:dyDescent="0.25"/>
  <cols>
    <col min="1" max="1" width="9.140625" customWidth="1"/>
    <col min="2" max="2" width="9.85546875" customWidth="1"/>
    <col min="3" max="3" width="3.85546875" customWidth="1"/>
    <col min="4" max="4" width="12.85546875" customWidth="1"/>
    <col min="5" max="5" width="2.5703125" customWidth="1"/>
    <col min="6" max="6" width="13.42578125" customWidth="1"/>
    <col min="7" max="7" width="4" customWidth="1"/>
    <col min="8" max="8" width="18.7109375" customWidth="1"/>
    <col min="9" max="9" width="13.140625" customWidth="1"/>
    <col min="10" max="10" width="21.5703125" customWidth="1"/>
    <col min="11" max="11" width="14.42578125" customWidth="1"/>
    <col min="21" max="21" width="13.140625" customWidth="1"/>
  </cols>
  <sheetData>
    <row r="1" spans="1:27" ht="15" customHeight="1" x14ac:dyDescent="0.25">
      <c r="A1" s="91" t="s">
        <v>86</v>
      </c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27" ht="79.5" customHeight="1" x14ac:dyDescent="0.25">
      <c r="A2" s="94"/>
      <c r="B2" s="95"/>
      <c r="C2" s="95"/>
      <c r="D2" s="95"/>
      <c r="E2" s="95"/>
      <c r="F2" s="95"/>
      <c r="G2" s="95"/>
      <c r="H2" s="95"/>
      <c r="I2" s="95"/>
      <c r="J2" s="95"/>
      <c r="K2" s="96"/>
    </row>
    <row r="3" spans="1:27" x14ac:dyDescent="0.25">
      <c r="A3" s="19"/>
      <c r="B3" s="9"/>
      <c r="C3" s="9"/>
      <c r="D3" s="9"/>
      <c r="E3" s="9"/>
      <c r="F3" s="9"/>
      <c r="G3" s="9"/>
      <c r="H3" s="9"/>
      <c r="I3" s="9"/>
      <c r="J3" s="9"/>
      <c r="K3" s="18"/>
    </row>
    <row r="4" spans="1:27" x14ac:dyDescent="0.25">
      <c r="A4" s="80" t="s">
        <v>9</v>
      </c>
      <c r="B4" s="81"/>
      <c r="C4" s="81"/>
      <c r="D4" s="81"/>
      <c r="E4" s="81"/>
      <c r="F4" s="81"/>
      <c r="G4" s="81"/>
      <c r="H4" s="81"/>
      <c r="I4" s="81"/>
      <c r="J4" s="81"/>
      <c r="K4" s="82"/>
    </row>
    <row r="5" spans="1:27" ht="38.25" customHeight="1" x14ac:dyDescent="0.25">
      <c r="A5" s="83" t="s">
        <v>61</v>
      </c>
      <c r="B5" s="84"/>
      <c r="C5" s="84"/>
      <c r="D5" s="84"/>
      <c r="E5" s="84"/>
      <c r="F5" s="84"/>
      <c r="G5" s="84"/>
      <c r="H5" s="84"/>
      <c r="I5" s="84"/>
      <c r="J5" s="84"/>
      <c r="K5" s="85"/>
    </row>
    <row r="6" spans="1:27" ht="38.25" customHeight="1" x14ac:dyDescent="0.25">
      <c r="A6" s="86" t="s">
        <v>12</v>
      </c>
      <c r="B6" s="87"/>
      <c r="C6" s="87"/>
      <c r="D6" s="87"/>
      <c r="E6" s="87"/>
      <c r="F6" s="87"/>
      <c r="G6" s="87"/>
      <c r="H6" s="87"/>
      <c r="I6" s="87"/>
      <c r="J6" s="87"/>
      <c r="K6" s="88"/>
    </row>
    <row r="7" spans="1:27" ht="51" customHeight="1" x14ac:dyDescent="0.25">
      <c r="A7" s="86" t="s">
        <v>10</v>
      </c>
      <c r="B7" s="87"/>
      <c r="C7" s="87"/>
      <c r="D7" s="87"/>
      <c r="E7" s="87"/>
      <c r="F7" s="87"/>
      <c r="G7" s="87"/>
      <c r="H7" s="87"/>
      <c r="I7" s="87"/>
      <c r="J7" s="87"/>
      <c r="K7" s="88"/>
      <c r="S7" s="5"/>
      <c r="T7" s="5"/>
      <c r="U7" s="5"/>
    </row>
    <row r="8" spans="1:27" ht="51" customHeight="1" x14ac:dyDescent="0.25">
      <c r="A8" s="89" t="s">
        <v>4</v>
      </c>
      <c r="B8" s="90"/>
      <c r="C8" s="90"/>
      <c r="D8" s="90"/>
      <c r="E8" s="90"/>
      <c r="F8" s="97" t="s">
        <v>83</v>
      </c>
      <c r="G8" s="98"/>
      <c r="H8" s="98"/>
      <c r="I8" s="98"/>
      <c r="J8" s="98"/>
      <c r="K8" s="99"/>
      <c r="V8" s="104"/>
      <c r="W8" s="104"/>
      <c r="X8" s="104"/>
    </row>
    <row r="9" spans="1:27" ht="26.25" customHeight="1" x14ac:dyDescent="0.25">
      <c r="A9" s="65" t="s">
        <v>0</v>
      </c>
      <c r="B9" s="66"/>
      <c r="C9" s="66"/>
      <c r="D9" s="66"/>
      <c r="E9" s="66"/>
      <c r="F9" s="100" t="s">
        <v>84</v>
      </c>
      <c r="G9" s="100"/>
      <c r="H9" s="100"/>
      <c r="I9" s="100"/>
      <c r="J9" s="100"/>
      <c r="K9" s="101"/>
      <c r="V9" s="104"/>
      <c r="W9" s="104"/>
      <c r="X9" s="104"/>
      <c r="AA9" s="4"/>
    </row>
    <row r="10" spans="1:27" ht="41.25" customHeight="1" x14ac:dyDescent="0.25">
      <c r="A10" s="67" t="s">
        <v>1</v>
      </c>
      <c r="B10" s="68"/>
      <c r="C10" s="68"/>
      <c r="D10" s="68"/>
      <c r="E10" s="68"/>
      <c r="F10" s="78" t="s">
        <v>85</v>
      </c>
      <c r="G10" s="78"/>
      <c r="H10" s="78"/>
      <c r="I10" s="78"/>
      <c r="J10" s="78"/>
      <c r="K10" s="79"/>
      <c r="V10" s="104"/>
      <c r="W10" s="104"/>
      <c r="X10" s="104"/>
      <c r="AA10" s="4"/>
    </row>
    <row r="11" spans="1:27" ht="15" customHeight="1" x14ac:dyDescent="0.25">
      <c r="A11" s="57" t="s">
        <v>27</v>
      </c>
      <c r="B11" s="58"/>
      <c r="C11" s="58"/>
      <c r="D11" s="58"/>
      <c r="E11" s="58"/>
      <c r="F11" s="58"/>
      <c r="G11" s="58"/>
      <c r="H11" s="58"/>
      <c r="I11" s="58"/>
      <c r="J11" s="58"/>
      <c r="K11" s="59"/>
    </row>
    <row r="12" spans="1:27" ht="28.5" customHeight="1" x14ac:dyDescent="0.25">
      <c r="A12" s="19"/>
      <c r="B12" s="9"/>
      <c r="C12" s="9"/>
      <c r="D12" s="9"/>
      <c r="E12" s="9"/>
      <c r="F12" s="9"/>
      <c r="G12" s="9"/>
      <c r="H12" s="9"/>
      <c r="I12" s="9"/>
      <c r="J12" s="9"/>
      <c r="K12" s="18"/>
      <c r="V12" s="104"/>
      <c r="W12" s="104"/>
      <c r="X12" s="104"/>
      <c r="AA12" s="4"/>
    </row>
    <row r="13" spans="1:27" x14ac:dyDescent="0.25">
      <c r="A13" s="30" t="s">
        <v>36</v>
      </c>
      <c r="B13" s="9"/>
      <c r="C13" s="9"/>
      <c r="D13" s="9"/>
      <c r="E13" s="9"/>
      <c r="F13" s="9"/>
      <c r="G13" s="9"/>
      <c r="H13" s="9"/>
      <c r="I13" s="9"/>
      <c r="J13" s="9"/>
      <c r="K13" s="18"/>
    </row>
    <row r="14" spans="1:27" ht="37.5" customHeight="1" x14ac:dyDescent="0.25">
      <c r="A14" s="35" t="s">
        <v>37</v>
      </c>
      <c r="B14" s="17" t="s">
        <v>38</v>
      </c>
      <c r="C14" s="17" t="s">
        <v>39</v>
      </c>
      <c r="D14" s="17" t="s">
        <v>40</v>
      </c>
      <c r="E14" s="17" t="s">
        <v>39</v>
      </c>
      <c r="F14" s="17" t="s">
        <v>41</v>
      </c>
      <c r="G14" s="17" t="s">
        <v>39</v>
      </c>
      <c r="H14" s="17" t="s">
        <v>42</v>
      </c>
      <c r="I14" s="17" t="s">
        <v>39</v>
      </c>
      <c r="J14" s="17" t="s">
        <v>43</v>
      </c>
      <c r="K14" s="18"/>
      <c r="V14" s="104"/>
      <c r="W14" s="104"/>
      <c r="X14" s="104"/>
      <c r="AA14" s="4"/>
    </row>
    <row r="15" spans="1:27" ht="75" customHeight="1" x14ac:dyDescent="0.25">
      <c r="A15" s="35"/>
      <c r="B15" s="17" t="s">
        <v>58</v>
      </c>
      <c r="C15" s="17"/>
      <c r="D15" s="10" t="s">
        <v>44</v>
      </c>
      <c r="E15" s="17"/>
      <c r="F15" s="10" t="s">
        <v>50</v>
      </c>
      <c r="G15" s="17"/>
      <c r="H15" s="10" t="s">
        <v>51</v>
      </c>
      <c r="I15" s="17"/>
      <c r="J15" s="10" t="s">
        <v>52</v>
      </c>
      <c r="K15" s="18"/>
    </row>
    <row r="16" spans="1:27" x14ac:dyDescent="0.25">
      <c r="A16" s="35"/>
      <c r="B16" s="17">
        <v>4500</v>
      </c>
      <c r="C16" s="17" t="s">
        <v>39</v>
      </c>
      <c r="D16" s="17">
        <v>0.8</v>
      </c>
      <c r="E16" s="17" t="s">
        <v>39</v>
      </c>
      <c r="F16" s="36">
        <v>1</v>
      </c>
      <c r="G16" s="17" t="s">
        <v>39</v>
      </c>
      <c r="H16" s="36">
        <v>1</v>
      </c>
      <c r="I16" s="17" t="s">
        <v>39</v>
      </c>
      <c r="J16" s="36">
        <v>1</v>
      </c>
      <c r="K16" s="37"/>
    </row>
    <row r="17" spans="1:20" x14ac:dyDescent="0.25">
      <c r="A17" s="38"/>
      <c r="B17" s="17" t="s">
        <v>46</v>
      </c>
      <c r="C17" s="17"/>
      <c r="D17" s="17" t="s">
        <v>45</v>
      </c>
      <c r="E17" s="17"/>
      <c r="F17" s="17" t="s">
        <v>47</v>
      </c>
      <c r="G17" s="17"/>
      <c r="H17" s="17" t="s">
        <v>48</v>
      </c>
      <c r="I17" s="17"/>
      <c r="J17" s="17" t="s">
        <v>49</v>
      </c>
      <c r="K17" s="37"/>
    </row>
    <row r="18" spans="1:20" ht="60" x14ac:dyDescent="0.25">
      <c r="A18" s="38"/>
      <c r="B18" s="17"/>
      <c r="C18" s="17"/>
      <c r="D18" s="39" t="s">
        <v>13</v>
      </c>
      <c r="E18" s="40"/>
      <c r="F18" s="13" t="s">
        <v>14</v>
      </c>
      <c r="G18" s="17"/>
      <c r="H18" s="13" t="s">
        <v>15</v>
      </c>
      <c r="I18" s="17"/>
      <c r="J18" s="10" t="s">
        <v>16</v>
      </c>
      <c r="K18" s="37"/>
    </row>
    <row r="19" spans="1:20" x14ac:dyDescent="0.25">
      <c r="A19" s="38"/>
      <c r="B19" s="17"/>
      <c r="C19" s="17"/>
      <c r="D19" s="39"/>
      <c r="E19" s="40"/>
      <c r="F19" s="12"/>
      <c r="G19" s="17"/>
      <c r="H19" s="12"/>
      <c r="I19" s="17"/>
      <c r="J19" s="10"/>
      <c r="K19" s="37"/>
    </row>
    <row r="20" spans="1:20" x14ac:dyDescent="0.25">
      <c r="A20" s="19"/>
      <c r="B20" s="9"/>
      <c r="C20" s="17"/>
      <c r="D20" s="17"/>
      <c r="E20" s="17"/>
      <c r="F20" s="17"/>
      <c r="G20" s="17"/>
      <c r="H20" s="9"/>
      <c r="I20" s="17" t="s">
        <v>37</v>
      </c>
      <c r="J20" s="17" t="s">
        <v>58</v>
      </c>
      <c r="K20" s="18">
        <f>B16*D16*F16*H16*J16</f>
        <v>3600</v>
      </c>
    </row>
    <row r="21" spans="1:20" x14ac:dyDescent="0.25">
      <c r="A21" s="19"/>
      <c r="B21" s="9"/>
      <c r="C21" s="9"/>
      <c r="D21" s="9"/>
      <c r="E21" s="9"/>
      <c r="F21" s="105"/>
      <c r="G21" s="106"/>
      <c r="H21" s="106"/>
      <c r="I21" s="106"/>
      <c r="J21" s="9"/>
      <c r="K21" s="18"/>
    </row>
    <row r="22" spans="1:20" x14ac:dyDescent="0.25">
      <c r="A22" s="30" t="s">
        <v>53</v>
      </c>
      <c r="B22" s="9"/>
      <c r="C22" s="9"/>
      <c r="D22" s="9"/>
      <c r="E22" s="9"/>
      <c r="F22" s="9"/>
      <c r="G22" s="9"/>
      <c r="H22" s="9"/>
      <c r="I22" s="9"/>
      <c r="J22" s="9"/>
      <c r="K22" s="18"/>
      <c r="T22" s="6"/>
    </row>
    <row r="23" spans="1:20" x14ac:dyDescent="0.25">
      <c r="A23" s="35" t="s">
        <v>54</v>
      </c>
      <c r="B23" s="17" t="s">
        <v>38</v>
      </c>
      <c r="C23" s="17" t="s">
        <v>39</v>
      </c>
      <c r="D23" s="17" t="s">
        <v>40</v>
      </c>
      <c r="E23" s="17" t="s">
        <v>39</v>
      </c>
      <c r="F23" s="17" t="s">
        <v>41</v>
      </c>
      <c r="G23" s="17" t="s">
        <v>39</v>
      </c>
      <c r="H23" s="17" t="s">
        <v>42</v>
      </c>
      <c r="I23" s="17" t="s">
        <v>39</v>
      </c>
      <c r="J23" s="17" t="s">
        <v>55</v>
      </c>
      <c r="K23" s="18"/>
      <c r="T23" s="6"/>
    </row>
    <row r="24" spans="1:20" ht="45" x14ac:dyDescent="0.25">
      <c r="A24" s="35"/>
      <c r="B24" s="17" t="s">
        <v>58</v>
      </c>
      <c r="C24" s="17"/>
      <c r="D24" s="10" t="s">
        <v>44</v>
      </c>
      <c r="E24" s="17"/>
      <c r="F24" s="10" t="s">
        <v>50</v>
      </c>
      <c r="G24" s="17"/>
      <c r="H24" s="10" t="s">
        <v>51</v>
      </c>
      <c r="I24" s="17"/>
      <c r="J24" s="10" t="s">
        <v>56</v>
      </c>
      <c r="K24" s="18"/>
      <c r="T24" s="6"/>
    </row>
    <row r="25" spans="1:20" x14ac:dyDescent="0.25">
      <c r="A25" s="35"/>
      <c r="B25" s="17">
        <v>6500</v>
      </c>
      <c r="C25" s="17" t="s">
        <v>39</v>
      </c>
      <c r="D25" s="17">
        <v>0.8</v>
      </c>
      <c r="E25" s="17" t="s">
        <v>39</v>
      </c>
      <c r="F25" s="36">
        <v>1</v>
      </c>
      <c r="G25" s="17" t="s">
        <v>39</v>
      </c>
      <c r="H25" s="36">
        <v>1</v>
      </c>
      <c r="I25" s="17" t="s">
        <v>39</v>
      </c>
      <c r="J25" s="36">
        <v>1</v>
      </c>
      <c r="K25" s="18"/>
      <c r="T25" s="6"/>
    </row>
    <row r="26" spans="1:20" x14ac:dyDescent="0.25">
      <c r="A26" s="38"/>
      <c r="B26" s="17" t="s">
        <v>46</v>
      </c>
      <c r="C26" s="17"/>
      <c r="D26" s="17" t="s">
        <v>45</v>
      </c>
      <c r="E26" s="17"/>
      <c r="F26" s="17" t="s">
        <v>47</v>
      </c>
      <c r="G26" s="17"/>
      <c r="H26" s="17" t="s">
        <v>48</v>
      </c>
      <c r="I26" s="17"/>
      <c r="J26" s="17" t="s">
        <v>57</v>
      </c>
      <c r="K26" s="18"/>
      <c r="T26" s="6"/>
    </row>
    <row r="27" spans="1:20" x14ac:dyDescent="0.25">
      <c r="A27" s="38"/>
      <c r="B27" s="17"/>
      <c r="C27" s="17"/>
      <c r="D27" s="17"/>
      <c r="E27" s="17"/>
      <c r="F27" s="17"/>
      <c r="G27" s="17"/>
      <c r="H27" s="17"/>
      <c r="I27" s="17"/>
      <c r="J27" s="9" t="s">
        <v>17</v>
      </c>
      <c r="K27" s="18"/>
      <c r="T27" s="6"/>
    </row>
    <row r="28" spans="1:20" x14ac:dyDescent="0.25">
      <c r="A28" s="38"/>
      <c r="B28" s="17"/>
      <c r="C28" s="17"/>
      <c r="D28" s="17"/>
      <c r="E28" s="17"/>
      <c r="F28" s="17"/>
      <c r="G28" s="17"/>
      <c r="H28" s="17"/>
      <c r="I28" s="17"/>
      <c r="J28" s="9"/>
      <c r="K28" s="18"/>
      <c r="T28" s="6"/>
    </row>
    <row r="29" spans="1:20" x14ac:dyDescent="0.25">
      <c r="A29" s="19"/>
      <c r="B29" s="9"/>
      <c r="C29" s="17"/>
      <c r="D29" s="17"/>
      <c r="E29" s="17"/>
      <c r="F29" s="17"/>
      <c r="G29" s="17"/>
      <c r="H29" s="9"/>
      <c r="I29" s="17" t="s">
        <v>54</v>
      </c>
      <c r="J29" s="17" t="s">
        <v>58</v>
      </c>
      <c r="K29" s="18">
        <f>B25*D25*F25*H25*J25</f>
        <v>5200</v>
      </c>
    </row>
    <row r="30" spans="1:20" x14ac:dyDescent="0.25">
      <c r="A30" s="19"/>
      <c r="B30" s="9"/>
      <c r="C30" s="17"/>
      <c r="D30" s="17"/>
      <c r="E30" s="17"/>
      <c r="F30" s="17"/>
      <c r="G30" s="17"/>
      <c r="H30" s="17"/>
      <c r="I30" s="17"/>
      <c r="J30" s="9"/>
      <c r="K30" s="37"/>
    </row>
    <row r="31" spans="1:20" x14ac:dyDescent="0.25">
      <c r="A31" s="30" t="s">
        <v>18</v>
      </c>
      <c r="B31" s="9"/>
      <c r="C31" s="9"/>
      <c r="D31" s="9"/>
      <c r="E31" s="9"/>
      <c r="F31" s="9"/>
      <c r="G31" s="41"/>
      <c r="H31" s="41"/>
      <c r="I31" s="42" t="s">
        <v>11</v>
      </c>
      <c r="J31" s="17" t="s">
        <v>58</v>
      </c>
      <c r="K31" s="18">
        <f>K20+K29</f>
        <v>8800</v>
      </c>
      <c r="T31" s="6"/>
    </row>
    <row r="32" spans="1:20" x14ac:dyDescent="0.25">
      <c r="A32" s="30"/>
      <c r="B32" s="9"/>
      <c r="C32" s="9"/>
      <c r="D32" s="9"/>
      <c r="E32" s="9"/>
      <c r="F32" s="9"/>
      <c r="G32" s="41"/>
      <c r="H32" s="41"/>
      <c r="I32" s="42"/>
      <c r="J32" s="17"/>
      <c r="K32" s="18"/>
      <c r="T32" s="6"/>
    </row>
    <row r="33" spans="1:20" x14ac:dyDescent="0.25">
      <c r="A33" s="19" t="s">
        <v>20</v>
      </c>
      <c r="B33" s="9"/>
      <c r="C33" s="9"/>
      <c r="D33" s="9"/>
      <c r="E33" s="9"/>
      <c r="F33" s="9"/>
      <c r="G33" s="9"/>
      <c r="H33" s="9"/>
      <c r="I33" s="17" t="s">
        <v>21</v>
      </c>
      <c r="J33" s="17" t="s">
        <v>19</v>
      </c>
      <c r="K33" s="18">
        <v>314.5</v>
      </c>
      <c r="T33" s="6"/>
    </row>
    <row r="34" spans="1:20" x14ac:dyDescent="0.25">
      <c r="A34" s="19"/>
      <c r="B34" s="9"/>
      <c r="C34" s="9"/>
      <c r="D34" s="9"/>
      <c r="E34" s="9"/>
      <c r="F34" s="9"/>
      <c r="G34" s="9"/>
      <c r="H34" s="9"/>
      <c r="I34" s="17"/>
      <c r="J34" s="17"/>
      <c r="K34" s="18"/>
      <c r="T34" s="6"/>
    </row>
    <row r="35" spans="1:20" x14ac:dyDescent="0.25">
      <c r="A35" s="19" t="s">
        <v>22</v>
      </c>
      <c r="B35" s="9"/>
      <c r="C35" s="9"/>
      <c r="D35" s="9"/>
      <c r="E35" s="9"/>
      <c r="F35" s="9"/>
      <c r="G35" s="9"/>
      <c r="H35" s="9"/>
      <c r="I35" s="17"/>
      <c r="J35" s="17" t="s">
        <v>23</v>
      </c>
      <c r="K35" s="18">
        <f>K31*K33</f>
        <v>2767600</v>
      </c>
      <c r="T35" s="6"/>
    </row>
    <row r="36" spans="1:20" x14ac:dyDescent="0.25">
      <c r="A36" s="19"/>
      <c r="B36" s="9"/>
      <c r="C36" s="9"/>
      <c r="D36" s="9"/>
      <c r="E36" s="9"/>
      <c r="F36" s="9"/>
      <c r="G36" s="9"/>
      <c r="H36" s="9"/>
      <c r="I36" s="17"/>
      <c r="J36" s="17" t="s">
        <v>24</v>
      </c>
      <c r="K36" s="43">
        <f>K35/1936.27</f>
        <v>1429.3461139200629</v>
      </c>
      <c r="T36" s="6"/>
    </row>
    <row r="37" spans="1:20" x14ac:dyDescent="0.25">
      <c r="A37" s="19"/>
      <c r="B37" s="9"/>
      <c r="C37" s="9"/>
      <c r="D37" s="9"/>
      <c r="E37" s="9"/>
      <c r="F37" s="9"/>
      <c r="G37" s="9"/>
      <c r="H37" s="9"/>
      <c r="I37" s="17"/>
      <c r="J37" s="17"/>
      <c r="K37" s="18"/>
      <c r="T37" s="6"/>
    </row>
    <row r="38" spans="1:20" x14ac:dyDescent="0.25">
      <c r="A38" s="19" t="s">
        <v>25</v>
      </c>
      <c r="B38" s="9"/>
      <c r="C38" s="9"/>
      <c r="D38" s="9"/>
      <c r="E38" s="9"/>
      <c r="F38" s="9"/>
      <c r="G38" s="9"/>
      <c r="H38" s="9" t="s">
        <v>59</v>
      </c>
      <c r="I38" s="17"/>
      <c r="J38" s="9" t="s">
        <v>60</v>
      </c>
      <c r="K38" s="18">
        <v>7.0347999999999997</v>
      </c>
      <c r="T38" s="6"/>
    </row>
    <row r="39" spans="1:20" x14ac:dyDescent="0.25">
      <c r="A39" s="19"/>
      <c r="B39" s="9"/>
      <c r="C39" s="9"/>
      <c r="D39" s="9"/>
      <c r="E39" s="9"/>
      <c r="F39" s="9"/>
      <c r="G39" s="9"/>
      <c r="H39" s="9"/>
      <c r="I39" s="17"/>
      <c r="J39" s="17"/>
      <c r="K39" s="18"/>
      <c r="T39" s="6"/>
    </row>
    <row r="40" spans="1:20" x14ac:dyDescent="0.25">
      <c r="A40" s="19" t="s">
        <v>26</v>
      </c>
      <c r="B40" s="9"/>
      <c r="C40" s="9"/>
      <c r="D40" s="9"/>
      <c r="E40" s="9"/>
      <c r="F40" s="42"/>
      <c r="G40" s="41"/>
      <c r="H40" s="41"/>
      <c r="I40" s="41" t="s">
        <v>75</v>
      </c>
      <c r="J40" s="44" t="s">
        <v>24</v>
      </c>
      <c r="K40" s="43">
        <f>K36*K38</f>
        <v>10055.164042204859</v>
      </c>
      <c r="T40" s="6"/>
    </row>
    <row r="41" spans="1:20" x14ac:dyDescent="0.25">
      <c r="A41" s="19"/>
      <c r="B41" s="9"/>
      <c r="C41" s="9"/>
      <c r="D41" s="9"/>
      <c r="E41" s="9"/>
      <c r="F41" s="42"/>
      <c r="G41" s="41"/>
      <c r="H41" s="41"/>
      <c r="I41" s="41"/>
      <c r="J41" s="44"/>
      <c r="K41" s="43"/>
      <c r="T41" s="6"/>
    </row>
    <row r="42" spans="1:20" x14ac:dyDescent="0.25">
      <c r="A42" s="19"/>
      <c r="B42" s="9"/>
      <c r="C42" s="9"/>
      <c r="D42" s="9"/>
      <c r="E42" s="9"/>
      <c r="F42" s="42"/>
      <c r="G42" s="41"/>
      <c r="H42" s="9"/>
      <c r="I42" s="41"/>
      <c r="J42" s="41"/>
      <c r="K42" s="43"/>
      <c r="T42" s="6"/>
    </row>
    <row r="43" spans="1:20" x14ac:dyDescent="0.25">
      <c r="A43" s="32"/>
      <c r="B43" s="33"/>
      <c r="C43" s="33"/>
      <c r="D43" s="33"/>
      <c r="E43" s="33"/>
      <c r="F43" s="52"/>
      <c r="G43" s="53"/>
      <c r="H43" s="53"/>
      <c r="I43" s="53"/>
      <c r="J43" s="53"/>
      <c r="K43" s="54"/>
      <c r="T43" s="6"/>
    </row>
    <row r="44" spans="1:20" ht="33" customHeight="1" x14ac:dyDescent="0.25">
      <c r="A44" s="107" t="s">
        <v>74</v>
      </c>
      <c r="B44" s="108"/>
      <c r="C44" s="108"/>
      <c r="D44" s="108"/>
      <c r="E44" s="108"/>
      <c r="F44" s="108"/>
      <c r="G44" s="108"/>
      <c r="H44" s="108"/>
      <c r="I44" s="49"/>
      <c r="J44" s="50" t="s">
        <v>24</v>
      </c>
      <c r="K44" s="51">
        <f>K40</f>
        <v>10055.164042204859</v>
      </c>
    </row>
    <row r="45" spans="1:20" ht="29.25" customHeight="1" x14ac:dyDescent="0.25">
      <c r="A45" s="57" t="s">
        <v>62</v>
      </c>
      <c r="B45" s="58"/>
      <c r="C45" s="58"/>
      <c r="D45" s="58"/>
      <c r="E45" s="58"/>
      <c r="F45" s="58"/>
      <c r="G45" s="58"/>
      <c r="H45" s="58"/>
      <c r="I45" s="58"/>
      <c r="J45" s="58"/>
      <c r="K45" s="59"/>
    </row>
    <row r="46" spans="1:20" x14ac:dyDescent="0.25">
      <c r="A46" s="19"/>
      <c r="B46" s="9"/>
      <c r="C46" s="9"/>
      <c r="D46" s="9"/>
      <c r="E46" s="9"/>
      <c r="F46" s="9"/>
      <c r="G46" s="9"/>
      <c r="H46" s="9"/>
      <c r="I46" s="9"/>
      <c r="J46" s="9"/>
      <c r="K46" s="18"/>
    </row>
    <row r="47" spans="1:20" ht="26.25" customHeight="1" x14ac:dyDescent="0.25">
      <c r="A47" s="69" t="s">
        <v>80</v>
      </c>
      <c r="B47" s="70"/>
      <c r="C47" s="70"/>
      <c r="D47" s="70"/>
      <c r="E47" s="70"/>
      <c r="F47" s="70"/>
      <c r="G47" s="70"/>
      <c r="H47" s="70"/>
      <c r="I47" s="70"/>
      <c r="J47" s="70"/>
      <c r="K47" s="71"/>
    </row>
    <row r="48" spans="1:20" ht="23.25" customHeight="1" x14ac:dyDescent="0.25">
      <c r="A48" s="22"/>
      <c r="B48" s="23"/>
      <c r="C48" s="8"/>
      <c r="D48" s="58" t="s">
        <v>5</v>
      </c>
      <c r="E48" s="58"/>
      <c r="F48" s="58"/>
      <c r="G48" s="58"/>
      <c r="H48" s="58"/>
      <c r="I48" s="58"/>
      <c r="J48" s="44"/>
      <c r="K48" s="43"/>
    </row>
    <row r="49" spans="1:21" ht="23.25" customHeight="1" x14ac:dyDescent="0.25">
      <c r="A49" s="22"/>
      <c r="B49" s="23"/>
      <c r="C49" s="9"/>
      <c r="D49" s="58"/>
      <c r="E49" s="58"/>
      <c r="F49" s="58"/>
      <c r="G49" s="58"/>
      <c r="H49" s="58"/>
      <c r="I49" s="58"/>
      <c r="J49" s="17" t="s">
        <v>24</v>
      </c>
      <c r="K49" s="43" t="s">
        <v>63</v>
      </c>
    </row>
    <row r="50" spans="1:21" ht="33" customHeight="1" x14ac:dyDescent="0.25">
      <c r="A50" s="22"/>
      <c r="B50" s="23"/>
      <c r="C50" s="9"/>
      <c r="D50" s="58" t="s">
        <v>66</v>
      </c>
      <c r="E50" s="58"/>
      <c r="F50" s="58"/>
      <c r="G50" s="58"/>
      <c r="H50" s="58"/>
      <c r="I50" s="58"/>
      <c r="J50" s="58"/>
      <c r="K50" s="59"/>
    </row>
    <row r="51" spans="1:21" ht="33" customHeight="1" x14ac:dyDescent="0.25">
      <c r="A51" s="22"/>
      <c r="B51" s="23"/>
      <c r="C51" s="9"/>
      <c r="D51" s="10"/>
      <c r="E51" s="10"/>
      <c r="F51" s="10"/>
      <c r="G51" s="10"/>
      <c r="H51" s="10"/>
      <c r="I51" s="10"/>
      <c r="J51" s="10"/>
      <c r="K51" s="45"/>
    </row>
    <row r="52" spans="1:21" ht="30.75" customHeight="1" x14ac:dyDescent="0.25">
      <c r="A52" s="22"/>
      <c r="B52" s="23"/>
      <c r="C52" s="11" t="s">
        <v>64</v>
      </c>
      <c r="D52" s="77" t="s">
        <v>65</v>
      </c>
      <c r="E52" s="64"/>
      <c r="F52" s="64"/>
      <c r="G52" s="64"/>
      <c r="H52" s="64"/>
      <c r="I52" s="64"/>
      <c r="J52" s="9"/>
      <c r="K52" s="18"/>
      <c r="L52" s="1"/>
      <c r="M52" s="1"/>
      <c r="N52" s="1"/>
      <c r="T52" s="6"/>
      <c r="U52" s="7"/>
    </row>
    <row r="53" spans="1:21" ht="14.25" customHeight="1" x14ac:dyDescent="0.25">
      <c r="A53" s="22"/>
      <c r="B53" s="23"/>
      <c r="C53" s="9"/>
      <c r="D53" s="9"/>
      <c r="E53" s="12"/>
      <c r="F53" s="12"/>
      <c r="G53" s="12"/>
      <c r="H53" s="12"/>
      <c r="I53" s="12"/>
      <c r="J53" s="9"/>
      <c r="K53" s="18"/>
      <c r="L53" s="3"/>
      <c r="M53" s="3"/>
      <c r="N53" s="3"/>
      <c r="T53" s="6"/>
      <c r="U53" s="7"/>
    </row>
    <row r="54" spans="1:21" ht="108" customHeight="1" x14ac:dyDescent="0.25">
      <c r="A54" s="22"/>
      <c r="B54" s="23"/>
      <c r="C54" s="9"/>
      <c r="D54" s="64" t="s">
        <v>67</v>
      </c>
      <c r="E54" s="64"/>
      <c r="F54" s="64"/>
      <c r="G54" s="46"/>
      <c r="H54" s="46" t="s">
        <v>68</v>
      </c>
      <c r="I54" s="46" t="s">
        <v>69</v>
      </c>
      <c r="J54" s="10"/>
      <c r="K54" s="47">
        <v>0.16</v>
      </c>
      <c r="L54" s="3"/>
      <c r="M54" s="3"/>
      <c r="N54" s="3"/>
      <c r="T54" s="6"/>
      <c r="U54" s="7"/>
    </row>
    <row r="55" spans="1:21" x14ac:dyDescent="0.25">
      <c r="A55" s="19"/>
      <c r="B55" s="9"/>
      <c r="C55" s="9"/>
      <c r="D55" s="9"/>
      <c r="E55" s="9"/>
      <c r="F55" s="9"/>
      <c r="G55" s="9"/>
      <c r="H55" s="9"/>
      <c r="I55" s="17" t="s">
        <v>76</v>
      </c>
      <c r="J55" s="20" t="s">
        <v>6</v>
      </c>
      <c r="K55" s="48">
        <f>K44*K54</f>
        <v>1608.8262467527775</v>
      </c>
    </row>
    <row r="56" spans="1:21" x14ac:dyDescent="0.25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4"/>
    </row>
    <row r="57" spans="1:21" x14ac:dyDescent="0.25">
      <c r="A57" s="72" t="s">
        <v>81</v>
      </c>
      <c r="B57" s="73"/>
      <c r="C57" s="73"/>
      <c r="D57" s="73"/>
      <c r="E57" s="73"/>
      <c r="F57" s="73"/>
      <c r="G57" s="73"/>
      <c r="H57" s="73"/>
      <c r="I57" s="73"/>
      <c r="J57" s="73"/>
      <c r="K57" s="74"/>
    </row>
    <row r="58" spans="1:21" x14ac:dyDescent="0.25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6"/>
    </row>
    <row r="59" spans="1:21" x14ac:dyDescent="0.25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6"/>
    </row>
    <row r="60" spans="1:21" x14ac:dyDescent="0.25">
      <c r="A60" s="75" t="s">
        <v>28</v>
      </c>
      <c r="B60" s="76"/>
      <c r="C60" s="76"/>
      <c r="D60" s="76"/>
      <c r="E60" s="76"/>
      <c r="F60" s="9" t="s">
        <v>70</v>
      </c>
      <c r="G60" s="9"/>
      <c r="H60" s="9"/>
      <c r="I60" s="9"/>
      <c r="J60" s="17" t="s">
        <v>71</v>
      </c>
      <c r="K60" s="18">
        <v>250000</v>
      </c>
    </row>
    <row r="61" spans="1:21" x14ac:dyDescent="0.25">
      <c r="A61" s="19"/>
      <c r="B61" s="9"/>
      <c r="C61" s="9"/>
      <c r="D61" s="9"/>
      <c r="E61" s="9"/>
      <c r="F61" s="9"/>
      <c r="G61" s="9"/>
      <c r="H61" s="9"/>
      <c r="I61" s="9"/>
      <c r="J61" s="17" t="s">
        <v>72</v>
      </c>
      <c r="K61" s="18">
        <v>129.11000000000001</v>
      </c>
    </row>
    <row r="62" spans="1:21" x14ac:dyDescent="0.25">
      <c r="A62" s="19" t="s">
        <v>73</v>
      </c>
      <c r="B62" s="9"/>
      <c r="C62" s="9"/>
      <c r="D62" s="9"/>
      <c r="E62" s="9"/>
      <c r="F62" s="9"/>
      <c r="G62" s="9"/>
      <c r="H62" s="9"/>
      <c r="I62" s="9"/>
      <c r="J62" s="17" t="s">
        <v>24</v>
      </c>
      <c r="K62" s="18">
        <v>2507.17</v>
      </c>
    </row>
    <row r="63" spans="1:21" x14ac:dyDescent="0.25">
      <c r="A63" s="19" t="s">
        <v>29</v>
      </c>
      <c r="B63" s="9"/>
      <c r="C63" s="9"/>
      <c r="D63" s="9"/>
      <c r="E63" s="9"/>
      <c r="F63" s="9"/>
      <c r="G63" s="9"/>
      <c r="H63" s="9"/>
      <c r="I63" s="9"/>
      <c r="J63" s="9"/>
      <c r="K63" s="18"/>
    </row>
    <row r="64" spans="1:21" x14ac:dyDescent="0.25">
      <c r="A64" s="19"/>
      <c r="B64" s="9"/>
      <c r="C64" s="9"/>
      <c r="D64" s="9"/>
      <c r="E64" s="9"/>
      <c r="F64" s="9" t="s">
        <v>59</v>
      </c>
      <c r="G64" s="17"/>
      <c r="H64" s="9"/>
      <c r="I64" s="9" t="s">
        <v>60</v>
      </c>
      <c r="J64" s="9"/>
      <c r="K64" s="18">
        <v>1.8855999999999999</v>
      </c>
    </row>
    <row r="65" spans="1:22" x14ac:dyDescent="0.25">
      <c r="A65" s="19"/>
      <c r="B65" s="9"/>
      <c r="C65" s="9"/>
      <c r="D65" s="9"/>
      <c r="E65" s="9"/>
      <c r="F65" s="9"/>
      <c r="G65" s="17"/>
      <c r="H65" s="9"/>
      <c r="I65" s="9"/>
      <c r="J65" s="9"/>
      <c r="K65" s="18"/>
    </row>
    <row r="66" spans="1:22" x14ac:dyDescent="0.25">
      <c r="A66" s="60" t="s">
        <v>2</v>
      </c>
      <c r="B66" s="61"/>
      <c r="C66" s="61"/>
      <c r="D66" s="61"/>
      <c r="E66" s="61"/>
      <c r="F66" s="9"/>
      <c r="G66" s="9"/>
      <c r="H66" s="9"/>
      <c r="I66" s="17" t="s">
        <v>77</v>
      </c>
      <c r="J66" s="20" t="s">
        <v>24</v>
      </c>
      <c r="K66" s="21">
        <f>K62*K64</f>
        <v>4727.5197520000002</v>
      </c>
      <c r="O66" s="103"/>
      <c r="P66" s="103"/>
      <c r="Q66" s="103"/>
      <c r="R66" s="103"/>
      <c r="S66" s="103"/>
      <c r="T66" s="102"/>
      <c r="U66" s="102"/>
      <c r="V66" s="102"/>
    </row>
    <row r="67" spans="1:22" x14ac:dyDescent="0.25">
      <c r="A67" s="19"/>
      <c r="B67" s="9"/>
      <c r="C67" s="9"/>
      <c r="D67" s="9"/>
      <c r="E67" s="9"/>
      <c r="F67" s="9"/>
      <c r="G67" s="9"/>
      <c r="H67" s="9"/>
      <c r="I67" s="9"/>
      <c r="J67" s="9"/>
      <c r="K67" s="18"/>
    </row>
    <row r="68" spans="1:22" x14ac:dyDescent="0.25">
      <c r="A68" s="22" t="s">
        <v>82</v>
      </c>
      <c r="B68" s="23"/>
      <c r="C68" s="23"/>
      <c r="D68" s="23"/>
      <c r="E68" s="9"/>
      <c r="F68" s="24">
        <v>0.22</v>
      </c>
      <c r="G68" s="9"/>
      <c r="H68" s="9"/>
      <c r="I68" s="17" t="s">
        <v>78</v>
      </c>
      <c r="J68" s="25" t="s">
        <v>6</v>
      </c>
      <c r="K68" s="21">
        <f>K66*F68</f>
        <v>1040.0543454400001</v>
      </c>
      <c r="N68" s="2"/>
      <c r="O68" s="103"/>
      <c r="P68" s="103"/>
      <c r="Q68" s="103"/>
      <c r="R68" s="103"/>
      <c r="S68" s="103"/>
      <c r="T68" s="102"/>
      <c r="U68" s="102"/>
      <c r="V68" s="102"/>
    </row>
    <row r="69" spans="1:22" x14ac:dyDescent="0.25">
      <c r="A69" s="19"/>
      <c r="B69" s="9"/>
      <c r="C69" s="9"/>
      <c r="D69" s="9"/>
      <c r="E69" s="9"/>
      <c r="F69" s="9"/>
      <c r="G69" s="9"/>
      <c r="H69" s="9"/>
      <c r="I69" s="9"/>
      <c r="J69" s="9"/>
      <c r="K69" s="18"/>
    </row>
    <row r="70" spans="1:22" x14ac:dyDescent="0.25">
      <c r="A70" s="19"/>
      <c r="B70" s="9"/>
      <c r="C70" s="9"/>
      <c r="D70" s="9"/>
      <c r="E70" s="9"/>
      <c r="F70" s="9"/>
      <c r="G70" s="9"/>
      <c r="H70" s="9"/>
      <c r="I70" s="9"/>
      <c r="J70" s="9"/>
      <c r="K70" s="18"/>
    </row>
    <row r="71" spans="1:22" x14ac:dyDescent="0.25">
      <c r="A71" s="19"/>
      <c r="B71" s="9"/>
      <c r="C71" s="9"/>
      <c r="D71" s="9"/>
      <c r="E71" s="9"/>
      <c r="F71" s="9"/>
      <c r="G71" s="9"/>
      <c r="H71" s="9"/>
      <c r="I71" s="9"/>
      <c r="J71" s="9"/>
      <c r="K71" s="18"/>
    </row>
    <row r="72" spans="1:22" x14ac:dyDescent="0.25">
      <c r="A72" s="60" t="s">
        <v>3</v>
      </c>
      <c r="B72" s="61"/>
      <c r="C72" s="61"/>
      <c r="D72" s="61"/>
      <c r="E72" s="61"/>
      <c r="F72" s="9" t="s">
        <v>79</v>
      </c>
      <c r="G72" s="9"/>
      <c r="H72" s="9"/>
      <c r="I72" s="9"/>
      <c r="J72" s="26" t="s">
        <v>24</v>
      </c>
      <c r="K72" s="27">
        <f>K55+K44+K66+K68</f>
        <v>17431.564386397637</v>
      </c>
    </row>
    <row r="73" spans="1:22" x14ac:dyDescent="0.25">
      <c r="A73" s="28"/>
      <c r="B73" s="29"/>
      <c r="C73" s="29"/>
      <c r="D73" s="29"/>
      <c r="E73" s="29"/>
      <c r="F73" s="29"/>
      <c r="G73" s="29"/>
      <c r="H73" s="29"/>
      <c r="I73" s="9"/>
      <c r="J73" s="9"/>
      <c r="K73" s="18"/>
    </row>
    <row r="74" spans="1:22" x14ac:dyDescent="0.25">
      <c r="A74" s="19" t="s">
        <v>7</v>
      </c>
      <c r="B74" s="9"/>
      <c r="C74" s="9"/>
      <c r="D74" s="9"/>
      <c r="E74" s="9"/>
      <c r="F74" s="9" t="s">
        <v>8</v>
      </c>
      <c r="G74" s="9"/>
      <c r="H74" s="9">
        <v>50.71</v>
      </c>
      <c r="I74" s="55" t="s">
        <v>32</v>
      </c>
      <c r="J74" s="55"/>
      <c r="K74" s="56"/>
    </row>
    <row r="75" spans="1:22" ht="32.25" customHeight="1" x14ac:dyDescent="0.25">
      <c r="A75" s="62"/>
      <c r="B75" s="63"/>
      <c r="C75" s="63"/>
      <c r="D75" s="63"/>
      <c r="E75" s="63"/>
      <c r="F75" s="9"/>
      <c r="G75" s="9"/>
      <c r="H75" s="9"/>
      <c r="I75" s="55"/>
      <c r="J75" s="55"/>
      <c r="K75" s="56"/>
    </row>
    <row r="76" spans="1:22" x14ac:dyDescent="0.25">
      <c r="A76" s="62"/>
      <c r="B76" s="63"/>
      <c r="C76" s="63"/>
      <c r="D76" s="63"/>
      <c r="E76" s="63"/>
      <c r="F76" s="9"/>
      <c r="G76" s="9"/>
      <c r="H76" s="9"/>
      <c r="I76" s="9"/>
      <c r="J76" s="9"/>
      <c r="K76" s="18"/>
    </row>
    <row r="77" spans="1:22" x14ac:dyDescent="0.25">
      <c r="A77" s="30" t="s">
        <v>30</v>
      </c>
      <c r="B77" s="9"/>
      <c r="C77" s="9"/>
      <c r="D77" s="9"/>
      <c r="E77" s="9"/>
      <c r="F77" s="9" t="s">
        <v>31</v>
      </c>
      <c r="G77" s="9"/>
      <c r="H77" s="31">
        <f>K72/H74</f>
        <v>343.75003719971676</v>
      </c>
      <c r="I77" s="9"/>
      <c r="J77" s="9"/>
      <c r="K77" s="18"/>
    </row>
    <row r="78" spans="1:22" ht="33" customHeight="1" x14ac:dyDescent="0.25">
      <c r="A78" s="57" t="s">
        <v>35</v>
      </c>
      <c r="B78" s="58"/>
      <c r="C78" s="58"/>
      <c r="D78" s="58"/>
      <c r="E78" s="58"/>
      <c r="F78" s="58"/>
      <c r="G78" s="58"/>
      <c r="H78" s="58"/>
      <c r="I78" s="58"/>
      <c r="J78" s="58"/>
      <c r="K78" s="59"/>
    </row>
    <row r="79" spans="1:22" x14ac:dyDescent="0.25">
      <c r="A79" s="30"/>
      <c r="B79" s="9"/>
      <c r="C79" s="9"/>
      <c r="D79" s="9"/>
      <c r="E79" s="9"/>
      <c r="F79" s="9"/>
      <c r="G79" s="9"/>
      <c r="H79" s="31"/>
      <c r="I79" s="9"/>
      <c r="J79" s="9"/>
      <c r="K79" s="18"/>
    </row>
    <row r="80" spans="1:22" x14ac:dyDescent="0.25">
      <c r="A80" s="19"/>
      <c r="B80" s="9" t="s">
        <v>34</v>
      </c>
      <c r="C80" s="9"/>
      <c r="D80" s="9"/>
      <c r="E80" s="9"/>
      <c r="F80" s="9"/>
      <c r="G80" s="9"/>
      <c r="H80" s="9"/>
      <c r="I80" s="9"/>
      <c r="J80" s="9"/>
      <c r="K80" s="18"/>
    </row>
    <row r="81" spans="1:20" x14ac:dyDescent="0.25">
      <c r="A81" s="19"/>
      <c r="B81" s="9"/>
      <c r="C81" s="9"/>
      <c r="D81" s="9"/>
      <c r="E81" s="9"/>
      <c r="F81" s="9"/>
      <c r="G81" s="9"/>
      <c r="H81" s="9"/>
      <c r="I81" s="9"/>
      <c r="J81" s="9"/>
      <c r="K81" s="18"/>
    </row>
    <row r="82" spans="1:20" x14ac:dyDescent="0.25">
      <c r="A82" s="19"/>
      <c r="B82" s="9" t="s">
        <v>33</v>
      </c>
      <c r="C82" s="9"/>
      <c r="D82" s="9"/>
      <c r="E82" s="9"/>
      <c r="F82" s="9"/>
      <c r="G82" s="9"/>
      <c r="H82" s="9"/>
      <c r="I82" s="9"/>
      <c r="J82" s="9"/>
      <c r="K82" s="18"/>
    </row>
    <row r="83" spans="1:20" x14ac:dyDescent="0.25">
      <c r="A83" s="19"/>
      <c r="B83" s="9"/>
      <c r="C83" s="9"/>
      <c r="D83" s="9"/>
      <c r="E83" s="9"/>
      <c r="F83" s="9"/>
      <c r="G83" s="9"/>
      <c r="H83" s="9"/>
      <c r="I83" s="9"/>
      <c r="J83" s="9"/>
      <c r="K83" s="18"/>
    </row>
    <row r="84" spans="1:20" x14ac:dyDescent="0.25">
      <c r="A84" s="19"/>
      <c r="B84" s="9"/>
      <c r="C84" s="9"/>
      <c r="D84" s="9"/>
      <c r="E84" s="9"/>
      <c r="F84" s="42"/>
      <c r="G84" s="41"/>
      <c r="H84" s="9"/>
      <c r="I84" s="41"/>
      <c r="J84" s="41"/>
      <c r="K84" s="43"/>
      <c r="T84" s="6"/>
    </row>
    <row r="85" spans="1:20" x14ac:dyDescent="0.25">
      <c r="A85" s="19"/>
      <c r="B85" s="9"/>
      <c r="C85" s="9"/>
      <c r="D85" s="9"/>
      <c r="E85" s="9"/>
      <c r="F85" s="42"/>
      <c r="G85" s="41"/>
      <c r="H85" s="41"/>
      <c r="I85" s="41"/>
      <c r="J85" s="41"/>
      <c r="K85" s="43"/>
      <c r="T85" s="6"/>
    </row>
    <row r="86" spans="1:20" x14ac:dyDescent="0.25">
      <c r="A86" s="32"/>
      <c r="B86" s="33"/>
      <c r="C86" s="33"/>
      <c r="D86" s="33"/>
      <c r="E86" s="33"/>
      <c r="F86" s="33"/>
      <c r="G86" s="33"/>
      <c r="H86" s="33"/>
      <c r="I86" s="33"/>
      <c r="J86" s="33"/>
      <c r="K86" s="34"/>
    </row>
  </sheetData>
  <mergeCells count="36">
    <mergeCell ref="A1:K2"/>
    <mergeCell ref="F8:K8"/>
    <mergeCell ref="F9:K9"/>
    <mergeCell ref="T68:V68"/>
    <mergeCell ref="O68:S68"/>
    <mergeCell ref="O66:S66"/>
    <mergeCell ref="T66:V66"/>
    <mergeCell ref="V8:X8"/>
    <mergeCell ref="V9:X9"/>
    <mergeCell ref="V10:X10"/>
    <mergeCell ref="V12:X12"/>
    <mergeCell ref="V14:X14"/>
    <mergeCell ref="F21:I21"/>
    <mergeCell ref="A66:E66"/>
    <mergeCell ref="A44:H44"/>
    <mergeCell ref="A45:K45"/>
    <mergeCell ref="A4:K4"/>
    <mergeCell ref="A5:K5"/>
    <mergeCell ref="A6:K6"/>
    <mergeCell ref="A7:K7"/>
    <mergeCell ref="A8:E8"/>
    <mergeCell ref="A9:E9"/>
    <mergeCell ref="A10:E10"/>
    <mergeCell ref="A47:K47"/>
    <mergeCell ref="A57:K57"/>
    <mergeCell ref="A60:E60"/>
    <mergeCell ref="D48:I49"/>
    <mergeCell ref="D52:I52"/>
    <mergeCell ref="D50:K50"/>
    <mergeCell ref="F10:K10"/>
    <mergeCell ref="A11:K11"/>
    <mergeCell ref="I74:K75"/>
    <mergeCell ref="A78:K78"/>
    <mergeCell ref="A72:E72"/>
    <mergeCell ref="A75:E76"/>
    <mergeCell ref="D54:F54"/>
  </mergeCells>
  <pageMargins left="0.7" right="0.7" top="0.75" bottom="0.75" header="0.3" footer="0.3"/>
  <pageSetup paperSize="9" scale="7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farigu</dc:creator>
  <cp:lastModifiedBy>Luciano Lunetta</cp:lastModifiedBy>
  <cp:lastPrinted>2015-06-04T09:18:29Z</cp:lastPrinted>
  <dcterms:created xsi:type="dcterms:W3CDTF">2011-02-14T10:27:07Z</dcterms:created>
  <dcterms:modified xsi:type="dcterms:W3CDTF">2018-09-25T11:10:07Z</dcterms:modified>
</cp:coreProperties>
</file>